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5"/>
  </sheets>
  <definedNames>
    <definedName hidden="1" localSheetId="0" name="_xlnm._FilterDatabase">Foglio1!$A$1:$HJ$7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5">
      <text>
        <t xml:space="preserve">MANTENERE AD OTTOBRE? DOPO LA PRIMA META' di OTTOBRE</t>
      </text>
    </comment>
  </commentList>
</comments>
</file>

<file path=xl/sharedStrings.xml><?xml version="1.0" encoding="utf-8"?>
<sst xmlns="http://schemas.openxmlformats.org/spreadsheetml/2006/main" count="78" uniqueCount="56">
  <si>
    <t>Prodotto</t>
  </si>
  <si>
    <t>Editore / Canale</t>
  </si>
  <si>
    <t>TESTATA/CANALE</t>
  </si>
  <si>
    <t>TIPOLOGIA MEDIA</t>
  </si>
  <si>
    <t xml:space="preserve">Formato </t>
  </si>
  <si>
    <t>TEMA</t>
  </si>
  <si>
    <t>PROPOSTA SPOSTAMENTO</t>
  </si>
  <si>
    <t>NOTE</t>
  </si>
  <si>
    <t>DURATA</t>
  </si>
  <si>
    <t>PREZZO (esclusa IVA)</t>
  </si>
  <si>
    <t>fee (2,5%)</t>
  </si>
  <si>
    <t>OWNER</t>
  </si>
  <si>
    <t>CONSEGNA
BRIEF PSD
E DISCL</t>
  </si>
  <si>
    <t>CONSEGNA
DISPLAY o GRAFICHE STAMPA</t>
  </si>
  <si>
    <t>DAL</t>
  </si>
  <si>
    <t>AL</t>
  </si>
  <si>
    <t>KPI</t>
  </si>
  <si>
    <t>QTY</t>
  </si>
  <si>
    <t xml:space="preserve">  ▶  INVESTMENT</t>
  </si>
  <si>
    <t>SPEED</t>
  </si>
  <si>
    <t>Speed Network</t>
  </si>
  <si>
    <t>DISPLAY</t>
  </si>
  <si>
    <t xml:space="preserve"> Half Page </t>
  </si>
  <si>
    <t>Piano di Accumulo (PAC)</t>
  </si>
  <si>
    <t>subito</t>
  </si>
  <si>
    <t>ICCREA</t>
  </si>
  <si>
    <t>—</t>
  </si>
  <si>
    <t>Imp</t>
  </si>
  <si>
    <t>Borsa&amp;Finanza</t>
  </si>
  <si>
    <t>BANNER MPU</t>
  </si>
  <si>
    <t>PIR</t>
  </si>
  <si>
    <t>DA FINE LUGLIO a SETTEMBRE</t>
  </si>
  <si>
    <t>Posizione: Homepage risparmio gestito + pagine interne stessa sezione</t>
  </si>
  <si>
    <t>imp</t>
  </si>
  <si>
    <t>Investire</t>
  </si>
  <si>
    <t>investiremag</t>
  </si>
  <si>
    <t>Formato 980x250 jpg + 320x50 mobile</t>
  </si>
  <si>
    <t xml:space="preserve">Display su investiremag.it da ultima settimana luglio a fine agosto + 10gg settembre </t>
  </si>
  <si>
    <t>RAI</t>
  </si>
  <si>
    <t>Rai Cinema</t>
  </si>
  <si>
    <t>Top spot cinema</t>
  </si>
  <si>
    <t>Video 15 ''</t>
  </si>
  <si>
    <t>Educazione Previdenziale</t>
  </si>
  <si>
    <t>CONFERMA PERIODO</t>
  </si>
  <si>
    <t>Il circuito comprende 177 cinema per un totale di 850 scherm</t>
  </si>
  <si>
    <t>MIT</t>
  </si>
  <si>
    <t>Passaggi</t>
  </si>
  <si>
    <t>CITYNEWS</t>
  </si>
  <si>
    <t>Citynews Network</t>
  </si>
  <si>
    <t>VIDEO E DISPLAY</t>
  </si>
  <si>
    <t xml:space="preserve">ADV Page+Preroll </t>
  </si>
  <si>
    <t>STAMPA</t>
  </si>
  <si>
    <t>Formato: 230×300mm + 5mm abbondanza per lato. Invio PDF alta risoluzione (300dpi).</t>
  </si>
  <si>
    <t>SETTEMBRE</t>
  </si>
  <si>
    <t>pagina su Investire settembre</t>
  </si>
  <si>
    <t>uscita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</si>
</sst>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dd\ d&quot;  &quot;"/>
    <numFmt numFmtId="166" formatCode="#,##0.00\€"/>
  </numFmts>
  <fonts count="20">
    <font>
      <sz val="10.0"/>
      <color rgb="FF000000"/>
      <name val="Arial"/>
      <scheme val="minor"/>
    </font>
    <font>
      <b/>
      <color rgb="FFFFFFFF"/>
      <name val="Calibri"/>
    </font>
    <font>
      <b/>
      <color theme="1"/>
      <name val="Calibri"/>
    </font>
    <font>
      <b/>
      <sz val="8.0"/>
      <color rgb="FFFFFFFF"/>
      <name val="Calibri"/>
    </font>
    <font>
      <color rgb="FF333333"/>
      <name val="Calibri"/>
    </font>
    <font>
      <color rgb="FF555555"/>
      <name val="Calibri"/>
    </font>
    <font>
      <sz val="8.0"/>
      <color rgb="FF333333"/>
      <name val="Calibri"/>
    </font>
    <font>
      <sz val="11.0"/>
      <color theme="1"/>
      <name val="Calibri"/>
    </font>
    <font>
      <b/>
      <color rgb="FF1C2340"/>
      <name val="Calibri"/>
    </font>
    <font>
      <b/>
      <color rgb="FF0F6E56"/>
      <name val="Calibri"/>
    </font>
    <font>
      <color rgb="FFCCCCCC"/>
      <name val="Calibri"/>
    </font>
    <font>
      <b/>
      <color rgb="FF0A5C3A"/>
      <name val="Calibri"/>
    </font>
    <font>
      <b/>
      <color rgb="FF444444"/>
      <name val="Calibri"/>
    </font>
    <font>
      <color rgb="FFFF0000"/>
      <name val="Calibri"/>
    </font>
    <font>
      <sz val="8.0"/>
      <color rgb="FFFF0000"/>
      <name val="Calibri"/>
    </font>
    <font>
      <color theme="1"/>
      <name val="Arial"/>
      <scheme val="minor"/>
    </font>
    <font>
      <b/>
      <color rgb="FFFF0000"/>
      <name val="Calibri"/>
    </font>
    <font>
      <b/>
      <color rgb="FF1A5FA8"/>
      <name val="Calibri"/>
    </font>
    <font>
      <b/>
      <color rgb="FFC05A00"/>
      <name val="Calibri"/>
    </font>
    <font>
      <color rgb="FF444444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0A5C3A"/>
        <bgColor rgb="FF0A5C3A"/>
      </patternFill>
    </fill>
    <fill>
      <patternFill patternType="solid">
        <fgColor rgb="FFFCE5CD"/>
        <bgColor rgb="FFFCE5CD"/>
      </patternFill>
    </fill>
    <fill>
      <patternFill patternType="solid">
        <fgColor rgb="FFFF0000"/>
        <bgColor rgb="FFFF0000"/>
      </patternFill>
    </fill>
    <fill>
      <patternFill patternType="solid">
        <fgColor rgb="FF2A3560"/>
        <bgColor rgb="FF2A3560"/>
      </patternFill>
    </fill>
    <fill>
      <patternFill patternType="solid">
        <fgColor rgb="FF777777"/>
        <bgColor rgb="FF777777"/>
      </patternFill>
    </fill>
    <fill>
      <patternFill patternType="solid">
        <fgColor rgb="FFF3F6F4"/>
        <bgColor rgb="FFF3F6F4"/>
      </patternFill>
    </fill>
    <fill>
      <patternFill patternType="solid">
        <fgColor rgb="FFD6F0E8"/>
        <bgColor rgb="FFD6F0E8"/>
      </patternFill>
    </fill>
    <fill>
      <patternFill patternType="solid">
        <fgColor rgb="FFFAFAFA"/>
        <bgColor rgb="FFFAFAFA"/>
      </patternFill>
    </fill>
    <fill>
      <patternFill patternType="solid">
        <fgColor rgb="FF0F6E56"/>
        <bgColor rgb="FF0F6E56"/>
      </patternFill>
    </fill>
    <fill>
      <patternFill patternType="solid">
        <fgColor rgb="FFD8D8D8"/>
        <bgColor rgb="FFD8D8D8"/>
      </patternFill>
    </fill>
    <fill>
      <patternFill patternType="solid">
        <fgColor rgb="FFFFF0D6"/>
        <bgColor rgb="FFFFF0D6"/>
      </patternFill>
    </fill>
    <fill>
      <patternFill patternType="solid">
        <fgColor rgb="FFB22222"/>
        <bgColor rgb="FFB22222"/>
      </patternFill>
    </fill>
  </fills>
  <borders count="6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/>
      <top style="thin">
        <color rgb="FFCCCCCC"/>
      </top>
      <bottom style="thin">
        <color rgb="FFCCCCCC"/>
      </bottom>
    </border>
    <border>
      <left/>
      <right/>
      <top/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/>
    </border>
    <border>
      <left style="thin">
        <color rgb="FFCCCCCC"/>
      </left>
      <right style="thin">
        <color rgb="FFCCCCCC"/>
      </right>
      <top style="thin">
        <color rgb="FFCCCCCC"/>
      </top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2" fontId="1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/>
    </xf>
    <xf borderId="1" fillId="4" fontId="3" numFmtId="0" xfId="0" applyAlignment="1" applyBorder="1" applyFill="1" applyFont="1">
      <alignment horizontal="center" shrinkToFit="0" wrapText="1"/>
    </xf>
    <xf borderId="1" fillId="2" fontId="1" numFmtId="164" xfId="0" applyAlignment="1" applyBorder="1" applyFont="1" applyNumberFormat="1">
      <alignment horizontal="center" shrinkToFit="0" wrapText="1"/>
    </xf>
    <xf borderId="2" fillId="5" fontId="1" numFmtId="0" xfId="0" applyAlignment="1" applyBorder="1" applyFill="1" applyFont="1">
      <alignment horizontal="center"/>
    </xf>
    <xf borderId="3" fillId="5" fontId="1" numFmtId="165" xfId="0" applyAlignment="1" applyBorder="1" applyFont="1" applyNumberFormat="1">
      <alignment horizontal="center" textRotation="90"/>
    </xf>
    <xf borderId="3" fillId="6" fontId="1" numFmtId="165" xfId="0" applyAlignment="1" applyBorder="1" applyFill="1" applyFont="1" applyNumberFormat="1">
      <alignment horizontal="center" textRotation="90"/>
    </xf>
    <xf borderId="3" fillId="5" fontId="1" numFmtId="165" xfId="0" applyAlignment="1" applyBorder="1" applyFont="1" applyNumberFormat="1">
      <alignment horizontal="center" textRotation="45"/>
    </xf>
    <xf borderId="1" fillId="7" fontId="4" numFmtId="0" xfId="0" applyBorder="1" applyFill="1" applyFont="1"/>
    <xf borderId="1" fillId="7" fontId="5" numFmtId="0" xfId="0" applyBorder="1" applyFont="1"/>
    <xf borderId="1" fillId="7" fontId="6" numFmtId="166" xfId="0" applyBorder="1" applyFont="1" applyNumberFormat="1"/>
    <xf borderId="1" fillId="7" fontId="7" numFmtId="166" xfId="0" applyBorder="1" applyFont="1" applyNumberFormat="1"/>
    <xf borderId="1" fillId="7" fontId="8" numFmtId="164" xfId="0" applyAlignment="1" applyBorder="1" applyFont="1" applyNumberFormat="1">
      <alignment horizontal="center"/>
    </xf>
    <xf borderId="1" fillId="7" fontId="8" numFmtId="166" xfId="0" applyAlignment="1" applyBorder="1" applyFont="1" applyNumberFormat="1">
      <alignment horizontal="center"/>
    </xf>
    <xf borderId="1" fillId="7" fontId="9" numFmtId="4" xfId="0" applyAlignment="1" applyBorder="1" applyFont="1" applyNumberFormat="1">
      <alignment horizontal="center"/>
    </xf>
    <xf borderId="1" fillId="7" fontId="10" numFmtId="164" xfId="0" applyAlignment="1" applyBorder="1" applyFont="1" applyNumberFormat="1">
      <alignment horizontal="center"/>
    </xf>
    <xf borderId="1" fillId="8" fontId="11" numFmtId="164" xfId="0" applyAlignment="1" applyBorder="1" applyFill="1" applyFont="1" applyNumberFormat="1">
      <alignment horizontal="center"/>
    </xf>
    <xf borderId="1" fillId="7" fontId="12" numFmtId="164" xfId="0" applyAlignment="1" applyBorder="1" applyFont="1" applyNumberFormat="1">
      <alignment horizontal="center"/>
    </xf>
    <xf borderId="1" fillId="7" fontId="9" numFmtId="0" xfId="0" applyAlignment="1" applyBorder="1" applyFont="1">
      <alignment horizontal="center"/>
    </xf>
    <xf borderId="1" fillId="7" fontId="8" numFmtId="4" xfId="0" applyAlignment="1" applyBorder="1" applyFont="1" applyNumberFormat="1">
      <alignment horizontal="center"/>
    </xf>
    <xf borderId="1" fillId="9" fontId="7" numFmtId="0" xfId="0" applyAlignment="1" applyBorder="1" applyFill="1" applyFont="1">
      <alignment vertical="bottom"/>
    </xf>
    <xf borderId="1" fillId="10" fontId="7" numFmtId="0" xfId="0" applyAlignment="1" applyBorder="1" applyFill="1" applyFont="1">
      <alignment vertical="bottom"/>
    </xf>
    <xf borderId="1" fillId="11" fontId="7" numFmtId="0" xfId="0" applyAlignment="1" applyBorder="1" applyFill="1" applyFont="1">
      <alignment vertical="bottom"/>
    </xf>
    <xf borderId="1" fillId="7" fontId="13" numFmtId="0" xfId="0" applyBorder="1" applyFont="1"/>
    <xf borderId="1" fillId="7" fontId="14" numFmtId="166" xfId="0" applyBorder="1" applyFont="1" applyNumberFormat="1"/>
    <xf borderId="1" fillId="7" fontId="13" numFmtId="166" xfId="0" applyBorder="1" applyFont="1" applyNumberFormat="1"/>
    <xf borderId="1" fillId="0" fontId="8" numFmtId="166" xfId="0" applyAlignment="1" applyBorder="1" applyFont="1" applyNumberFormat="1">
      <alignment horizontal="center"/>
    </xf>
    <xf borderId="1" fillId="12" fontId="7" numFmtId="164" xfId="0" applyBorder="1" applyFill="1" applyFont="1" applyNumberFormat="1"/>
    <xf borderId="1" fillId="7" fontId="7" numFmtId="0" xfId="0" applyBorder="1" applyFont="1"/>
    <xf borderId="1" fillId="0" fontId="15" numFmtId="0" xfId="0" applyBorder="1" applyFont="1"/>
    <xf borderId="4" fillId="12" fontId="7" numFmtId="164" xfId="0" applyBorder="1" applyFont="1" applyNumberFormat="1"/>
    <xf borderId="1" fillId="8" fontId="16" numFmtId="164" xfId="0" applyAlignment="1" applyBorder="1" applyFont="1" applyNumberFormat="1">
      <alignment horizontal="center"/>
    </xf>
    <xf borderId="1" fillId="7" fontId="6" numFmtId="166" xfId="0" applyAlignment="1" applyBorder="1" applyFont="1" applyNumberFormat="1">
      <alignment shrinkToFit="0" wrapText="1"/>
    </xf>
    <xf borderId="1" fillId="7" fontId="4" numFmtId="166" xfId="0" applyBorder="1" applyFont="1" applyNumberFormat="1"/>
    <xf borderId="1" fillId="7" fontId="17" numFmtId="4" xfId="0" applyAlignment="1" applyBorder="1" applyFont="1" applyNumberFormat="1">
      <alignment horizontal="center"/>
    </xf>
    <xf borderId="1" fillId="12" fontId="18" numFmtId="164" xfId="0" applyAlignment="1" applyBorder="1" applyFont="1" applyNumberFormat="1">
      <alignment horizontal="center"/>
    </xf>
    <xf borderId="1" fillId="7" fontId="19" numFmtId="164" xfId="0" applyAlignment="1" applyBorder="1" applyFont="1" applyNumberFormat="1">
      <alignment horizontal="center"/>
    </xf>
    <xf borderId="1" fillId="13" fontId="7" numFmtId="0" xfId="0" applyAlignment="1" applyBorder="1" applyFill="1" applyFont="1">
      <alignment vertical="bottom"/>
    </xf>
    <xf borderId="4" fillId="7" fontId="4" numFmtId="0" xfId="0" applyBorder="1" applyFont="1"/>
    <xf borderId="4" fillId="7" fontId="6" numFmtId="166" xfId="0" applyBorder="1" applyFont="1" applyNumberFormat="1"/>
    <xf borderId="4" fillId="7" fontId="7" numFmtId="166" xfId="0" applyBorder="1" applyFont="1" applyNumberFormat="1"/>
    <xf borderId="4" fillId="7" fontId="8" numFmtId="164" xfId="0" applyAlignment="1" applyBorder="1" applyFont="1" applyNumberFormat="1">
      <alignment horizontal="center"/>
    </xf>
    <xf borderId="4" fillId="7" fontId="8" numFmtId="166" xfId="0" applyAlignment="1" applyBorder="1" applyFont="1" applyNumberFormat="1">
      <alignment horizontal="center"/>
    </xf>
    <xf borderId="4" fillId="7" fontId="9" numFmtId="4" xfId="0" applyAlignment="1" applyBorder="1" applyFont="1" applyNumberFormat="1">
      <alignment horizontal="center"/>
    </xf>
    <xf borderId="4" fillId="12" fontId="18" numFmtId="164" xfId="0" applyAlignment="1" applyBorder="1" applyFont="1" applyNumberFormat="1">
      <alignment horizontal="center"/>
    </xf>
    <xf borderId="4" fillId="8" fontId="11" numFmtId="164" xfId="0" applyAlignment="1" applyBorder="1" applyFont="1" applyNumberFormat="1">
      <alignment horizontal="center"/>
    </xf>
    <xf borderId="5" fillId="0" fontId="13" numFmtId="0" xfId="0" applyBorder="1" applyFont="1"/>
    <xf borderId="1" fillId="0" fontId="13" numFmtId="0" xfId="0" applyBorder="1" applyFont="1"/>
    <xf borderId="5" fillId="0" fontId="14" numFmtId="166" xfId="0" applyBorder="1" applyFont="1" applyNumberFormat="1"/>
    <xf borderId="5" fillId="0" fontId="13" numFmtId="166" xfId="0" applyBorder="1" applyFont="1" applyNumberFormat="1"/>
    <xf borderId="5" fillId="0" fontId="8" numFmtId="164" xfId="0" applyAlignment="1" applyBorder="1" applyFont="1" applyNumberFormat="1">
      <alignment horizontal="center"/>
    </xf>
    <xf borderId="5" fillId="7" fontId="8" numFmtId="166" xfId="0" applyAlignment="1" applyBorder="1" applyFont="1" applyNumberFormat="1">
      <alignment horizontal="center"/>
    </xf>
    <xf borderId="5" fillId="0" fontId="9" numFmtId="0" xfId="0" applyAlignment="1" applyBorder="1" applyFont="1">
      <alignment horizontal="center"/>
    </xf>
    <xf borderId="1" fillId="0" fontId="8" numFmtId="164" xfId="0" applyAlignment="1" applyBorder="1" applyFont="1" applyNumberFormat="1">
      <alignment horizontal="center"/>
    </xf>
    <xf borderId="5" fillId="0" fontId="8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5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1" t="s">
        <v>15</v>
      </c>
      <c r="Q1" s="1" t="s">
        <v>16</v>
      </c>
      <c r="R1" s="6" t="s">
        <v>17</v>
      </c>
      <c r="S1" s="7">
        <v>46188.0</v>
      </c>
      <c r="T1" s="7">
        <v>46189.0</v>
      </c>
      <c r="U1" s="7">
        <v>46190.0</v>
      </c>
      <c r="V1" s="7">
        <v>46191.0</v>
      </c>
      <c r="W1" s="7">
        <v>46192.0</v>
      </c>
      <c r="X1" s="7">
        <v>46193.0</v>
      </c>
      <c r="Y1" s="7">
        <v>46194.0</v>
      </c>
      <c r="Z1" s="7">
        <v>46195.0</v>
      </c>
      <c r="AA1" s="7">
        <v>46196.0</v>
      </c>
      <c r="AB1" s="7">
        <v>46197.0</v>
      </c>
      <c r="AC1" s="7">
        <v>46198.0</v>
      </c>
      <c r="AD1" s="7">
        <v>46199.0</v>
      </c>
      <c r="AE1" s="7">
        <v>46200.0</v>
      </c>
      <c r="AF1" s="7">
        <v>46201.0</v>
      </c>
      <c r="AG1" s="7">
        <v>46202.0</v>
      </c>
      <c r="AH1" s="7">
        <v>46203.0</v>
      </c>
      <c r="AI1" s="7">
        <v>46204.0</v>
      </c>
      <c r="AJ1" s="7">
        <v>46205.0</v>
      </c>
      <c r="AK1" s="7">
        <v>46206.0</v>
      </c>
      <c r="AL1" s="7">
        <v>46207.0</v>
      </c>
      <c r="AM1" s="7">
        <v>46208.0</v>
      </c>
      <c r="AN1" s="7">
        <v>46209.0</v>
      </c>
      <c r="AO1" s="7">
        <v>46210.0</v>
      </c>
      <c r="AP1" s="7">
        <v>46211.0</v>
      </c>
      <c r="AQ1" s="7">
        <v>46212.0</v>
      </c>
      <c r="AR1" s="7">
        <v>46213.0</v>
      </c>
      <c r="AS1" s="7">
        <v>46214.0</v>
      </c>
      <c r="AT1" s="7">
        <v>46215.0</v>
      </c>
      <c r="AU1" s="7">
        <v>46216.0</v>
      </c>
      <c r="AV1" s="7">
        <v>46217.0</v>
      </c>
      <c r="AW1" s="7">
        <v>46218.0</v>
      </c>
      <c r="AX1" s="7">
        <v>46219.0</v>
      </c>
      <c r="AY1" s="7">
        <v>46220.0</v>
      </c>
      <c r="AZ1" s="7">
        <v>46221.0</v>
      </c>
      <c r="BA1" s="7">
        <v>46222.0</v>
      </c>
      <c r="BB1" s="7">
        <v>46223.0</v>
      </c>
      <c r="BC1" s="7">
        <v>46224.0</v>
      </c>
      <c r="BD1" s="7">
        <v>46225.0</v>
      </c>
      <c r="BE1" s="7">
        <v>46226.0</v>
      </c>
      <c r="BF1" s="7">
        <v>46227.0</v>
      </c>
      <c r="BG1" s="7">
        <v>46228.0</v>
      </c>
      <c r="BH1" s="7">
        <v>46229.0</v>
      </c>
      <c r="BI1" s="7">
        <v>46230.0</v>
      </c>
      <c r="BJ1" s="7">
        <v>46231.0</v>
      </c>
      <c r="BK1" s="7">
        <v>46232.0</v>
      </c>
      <c r="BL1" s="7">
        <v>46233.0</v>
      </c>
      <c r="BM1" s="7">
        <v>46234.0</v>
      </c>
      <c r="BN1" s="8">
        <v>46235.0</v>
      </c>
      <c r="BO1" s="8">
        <v>46236.0</v>
      </c>
      <c r="BP1" s="8">
        <v>46237.0</v>
      </c>
      <c r="BQ1" s="8">
        <v>46238.0</v>
      </c>
      <c r="BR1" s="8">
        <v>46239.0</v>
      </c>
      <c r="BS1" s="8">
        <v>46240.0</v>
      </c>
      <c r="BT1" s="8">
        <v>46241.0</v>
      </c>
      <c r="BU1" s="8">
        <v>46242.0</v>
      </c>
      <c r="BV1" s="8">
        <v>46243.0</v>
      </c>
      <c r="BW1" s="8">
        <v>46244.0</v>
      </c>
      <c r="BX1" s="8">
        <v>46245.0</v>
      </c>
      <c r="BY1" s="8">
        <v>46246.0</v>
      </c>
      <c r="BZ1" s="8">
        <v>46247.0</v>
      </c>
      <c r="CA1" s="8">
        <v>46248.0</v>
      </c>
      <c r="CB1" s="8">
        <v>46249.0</v>
      </c>
      <c r="CC1" s="8">
        <v>46250.0</v>
      </c>
      <c r="CD1" s="8">
        <v>46251.0</v>
      </c>
      <c r="CE1" s="8">
        <v>46252.0</v>
      </c>
      <c r="CF1" s="8">
        <v>46253.0</v>
      </c>
      <c r="CG1" s="8">
        <v>46254.0</v>
      </c>
      <c r="CH1" s="8">
        <v>46255.0</v>
      </c>
      <c r="CI1" s="8">
        <v>46256.0</v>
      </c>
      <c r="CJ1" s="8">
        <v>46257.0</v>
      </c>
      <c r="CK1" s="8">
        <v>46258.0</v>
      </c>
      <c r="CL1" s="8">
        <v>46259.0</v>
      </c>
      <c r="CM1" s="8">
        <v>46260.0</v>
      </c>
      <c r="CN1" s="8">
        <v>46261.0</v>
      </c>
      <c r="CO1" s="8">
        <v>46262.0</v>
      </c>
      <c r="CP1" s="8">
        <v>46263.0</v>
      </c>
      <c r="CQ1" s="8">
        <v>46264.0</v>
      </c>
      <c r="CR1" s="8">
        <v>46265.0</v>
      </c>
      <c r="CS1" s="7">
        <v>46266.0</v>
      </c>
      <c r="CT1" s="7">
        <v>46267.0</v>
      </c>
      <c r="CU1" s="7">
        <v>46268.0</v>
      </c>
      <c r="CV1" s="7">
        <v>46269.0</v>
      </c>
      <c r="CW1" s="7">
        <v>46270.0</v>
      </c>
      <c r="CX1" s="7">
        <v>46271.0</v>
      </c>
      <c r="CY1" s="7">
        <v>46272.0</v>
      </c>
      <c r="CZ1" s="7">
        <v>46273.0</v>
      </c>
      <c r="DA1" s="7">
        <v>46274.0</v>
      </c>
      <c r="DB1" s="7">
        <v>46275.0</v>
      </c>
      <c r="DC1" s="7">
        <v>46276.0</v>
      </c>
      <c r="DD1" s="7">
        <v>46277.0</v>
      </c>
      <c r="DE1" s="7">
        <v>46278.0</v>
      </c>
      <c r="DF1" s="7">
        <v>46279.0</v>
      </c>
      <c r="DG1" s="7">
        <v>46280.0</v>
      </c>
      <c r="DH1" s="7">
        <v>46281.0</v>
      </c>
      <c r="DI1" s="7">
        <v>46282.0</v>
      </c>
      <c r="DJ1" s="7">
        <v>46283.0</v>
      </c>
      <c r="DK1" s="7">
        <v>46284.0</v>
      </c>
      <c r="DL1" s="7">
        <v>46285.0</v>
      </c>
      <c r="DM1" s="7">
        <v>46286.0</v>
      </c>
      <c r="DN1" s="7">
        <v>46287.0</v>
      </c>
      <c r="DO1" s="7">
        <v>46288.0</v>
      </c>
      <c r="DP1" s="7">
        <v>46289.0</v>
      </c>
      <c r="DQ1" s="7">
        <v>46290.0</v>
      </c>
      <c r="DR1" s="7">
        <v>46291.0</v>
      </c>
      <c r="DS1" s="7">
        <v>46292.0</v>
      </c>
      <c r="DT1" s="7">
        <v>46293.0</v>
      </c>
      <c r="DU1" s="7">
        <v>46294.0</v>
      </c>
      <c r="DV1" s="7">
        <v>46295.0</v>
      </c>
      <c r="DW1" s="8">
        <v>46296.0</v>
      </c>
      <c r="DX1" s="8">
        <v>46297.0</v>
      </c>
      <c r="DY1" s="8">
        <v>46298.0</v>
      </c>
      <c r="DZ1" s="8">
        <v>46299.0</v>
      </c>
      <c r="EA1" s="8">
        <v>46300.0</v>
      </c>
      <c r="EB1" s="8">
        <v>46301.0</v>
      </c>
      <c r="EC1" s="8">
        <v>46302.0</v>
      </c>
      <c r="ED1" s="8">
        <v>46303.0</v>
      </c>
      <c r="EE1" s="8">
        <v>46304.0</v>
      </c>
      <c r="EF1" s="8">
        <v>46305.0</v>
      </c>
      <c r="EG1" s="8">
        <v>46306.0</v>
      </c>
      <c r="EH1" s="8">
        <v>46307.0</v>
      </c>
      <c r="EI1" s="8">
        <v>46308.0</v>
      </c>
      <c r="EJ1" s="8">
        <v>46309.0</v>
      </c>
      <c r="EK1" s="8">
        <v>46310.0</v>
      </c>
      <c r="EL1" s="8">
        <v>46311.0</v>
      </c>
      <c r="EM1" s="8">
        <v>46312.0</v>
      </c>
      <c r="EN1" s="8">
        <v>46313.0</v>
      </c>
      <c r="EO1" s="8">
        <v>46314.0</v>
      </c>
      <c r="EP1" s="8">
        <v>46315.0</v>
      </c>
      <c r="EQ1" s="8">
        <v>46316.0</v>
      </c>
      <c r="ER1" s="8">
        <v>46317.0</v>
      </c>
      <c r="ES1" s="8">
        <v>46318.0</v>
      </c>
      <c r="ET1" s="8">
        <v>46319.0</v>
      </c>
      <c r="EU1" s="8">
        <v>46320.0</v>
      </c>
      <c r="EV1" s="8">
        <v>46321.0</v>
      </c>
      <c r="EW1" s="8">
        <v>46322.0</v>
      </c>
      <c r="EX1" s="8">
        <v>46323.0</v>
      </c>
      <c r="EY1" s="8">
        <v>46324.0</v>
      </c>
      <c r="EZ1" s="8">
        <v>46325.0</v>
      </c>
      <c r="FA1" s="8">
        <v>46326.0</v>
      </c>
      <c r="FB1" s="7">
        <v>46327.0</v>
      </c>
      <c r="FC1" s="7">
        <v>46328.0</v>
      </c>
      <c r="FD1" s="7">
        <v>46329.0</v>
      </c>
      <c r="FE1" s="7">
        <v>46330.0</v>
      </c>
      <c r="FF1" s="7">
        <v>46331.0</v>
      </c>
      <c r="FG1" s="7">
        <v>46332.0</v>
      </c>
      <c r="FH1" s="7">
        <v>46333.0</v>
      </c>
      <c r="FI1" s="7">
        <v>46334.0</v>
      </c>
      <c r="FJ1" s="7">
        <v>46335.0</v>
      </c>
      <c r="FK1" s="7">
        <v>46336.0</v>
      </c>
      <c r="FL1" s="7">
        <v>46337.0</v>
      </c>
      <c r="FM1" s="7">
        <v>46338.0</v>
      </c>
      <c r="FN1" s="7">
        <v>46339.0</v>
      </c>
      <c r="FO1" s="7">
        <v>46340.0</v>
      </c>
      <c r="FP1" s="7">
        <v>46341.0</v>
      </c>
      <c r="FQ1" s="7">
        <v>46342.0</v>
      </c>
      <c r="FR1" s="7">
        <v>46343.0</v>
      </c>
      <c r="FS1" s="7">
        <v>46344.0</v>
      </c>
      <c r="FT1" s="7">
        <v>46345.0</v>
      </c>
      <c r="FU1" s="7">
        <v>46346.0</v>
      </c>
      <c r="FV1" s="7">
        <v>46347.0</v>
      </c>
      <c r="FW1" s="7">
        <v>46348.0</v>
      </c>
      <c r="FX1" s="7">
        <v>46349.0</v>
      </c>
      <c r="FY1" s="7">
        <v>46350.0</v>
      </c>
      <c r="FZ1" s="7">
        <v>46351.0</v>
      </c>
      <c r="GA1" s="7">
        <v>46352.0</v>
      </c>
      <c r="GB1" s="7">
        <v>46353.0</v>
      </c>
      <c r="GC1" s="7">
        <v>46354.0</v>
      </c>
      <c r="GD1" s="7">
        <v>46355.0</v>
      </c>
      <c r="GE1" s="7">
        <v>46356.0</v>
      </c>
      <c r="GF1" s="7">
        <v>46357.0</v>
      </c>
      <c r="GG1" s="7">
        <v>46358.0</v>
      </c>
      <c r="GH1" s="7">
        <v>46359.0</v>
      </c>
      <c r="GI1" s="7">
        <v>46360.0</v>
      </c>
      <c r="GJ1" s="7">
        <v>46361.0</v>
      </c>
      <c r="GK1" s="7">
        <v>46362.0</v>
      </c>
      <c r="GL1" s="7">
        <v>46363.0</v>
      </c>
      <c r="GM1" s="7">
        <v>46364.0</v>
      </c>
      <c r="GN1" s="7">
        <v>46365.0</v>
      </c>
      <c r="GO1" s="7">
        <v>46366.0</v>
      </c>
      <c r="GP1" s="7">
        <v>46367.0</v>
      </c>
      <c r="GQ1" s="7">
        <v>46368.0</v>
      </c>
      <c r="GR1" s="7">
        <v>46369.0</v>
      </c>
      <c r="GS1" s="7">
        <v>46370.0</v>
      </c>
      <c r="GT1" s="7">
        <v>46371.0</v>
      </c>
      <c r="GU1" s="7">
        <v>46372.0</v>
      </c>
      <c r="GV1" s="7">
        <v>46373.0</v>
      </c>
      <c r="GW1" s="7">
        <v>46374.0</v>
      </c>
      <c r="GX1" s="7">
        <v>46375.0</v>
      </c>
      <c r="GY1" s="7">
        <v>46376.0</v>
      </c>
      <c r="GZ1" s="7">
        <v>46377.0</v>
      </c>
      <c r="HA1" s="7">
        <v>46378.0</v>
      </c>
      <c r="HB1" s="7">
        <v>46379.0</v>
      </c>
      <c r="HC1" s="7">
        <v>46380.0</v>
      </c>
      <c r="HD1" s="7">
        <v>46381.0</v>
      </c>
      <c r="HE1" s="7">
        <v>46382.0</v>
      </c>
      <c r="HF1" s="7">
        <v>46383.0</v>
      </c>
      <c r="HG1" s="7">
        <v>46384.0</v>
      </c>
      <c r="HH1" s="7">
        <v>46385.0</v>
      </c>
      <c r="HI1" s="7">
        <v>46386.0</v>
      </c>
      <c r="HJ1" s="9">
        <v>46387.0</v>
      </c>
    </row>
    <row r="2">
      <c r="A2" s="10" t="s">
        <v>18</v>
      </c>
      <c r="B2" s="10" t="s">
        <v>19</v>
      </c>
      <c r="C2" s="10" t="s">
        <v>20</v>
      </c>
      <c r="D2" s="11" t="s">
        <v>21</v>
      </c>
      <c r="E2" s="10" t="s">
        <v>22</v>
      </c>
      <c r="F2" s="10" t="s">
        <v>23</v>
      </c>
      <c r="G2" s="12" t="s">
        <v>24</v>
      </c>
      <c r="H2" s="13"/>
      <c r="I2" s="14">
        <v>14.0</v>
      </c>
      <c r="J2" s="15">
        <v>17600.0</v>
      </c>
      <c r="K2" s="15">
        <f t="shared" ref="K2:K7" si="1">J2*2.5%</f>
        <v>440</v>
      </c>
      <c r="L2" s="16" t="s">
        <v>25</v>
      </c>
      <c r="M2" s="17" t="s">
        <v>26</v>
      </c>
      <c r="N2" s="18">
        <f t="shared" ref="N2:N4" si="2">O2-10</f>
        <v>46216</v>
      </c>
      <c r="O2" s="14">
        <v>46226.0</v>
      </c>
      <c r="P2" s="19">
        <f>O2+13</f>
        <v>46239</v>
      </c>
      <c r="Q2" s="20" t="s">
        <v>27</v>
      </c>
      <c r="R2" s="21">
        <v>2200000.0</v>
      </c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2"/>
      <c r="BT2" s="22"/>
      <c r="BU2" s="22"/>
      <c r="BV2" s="22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</row>
    <row r="3">
      <c r="A3" s="25" t="s">
        <v>18</v>
      </c>
      <c r="B3" s="25" t="s">
        <v>28</v>
      </c>
      <c r="C3" s="25" t="s">
        <v>28</v>
      </c>
      <c r="D3" s="25" t="s">
        <v>21</v>
      </c>
      <c r="E3" s="25" t="s">
        <v>29</v>
      </c>
      <c r="F3" s="25" t="s">
        <v>30</v>
      </c>
      <c r="G3" s="26" t="s">
        <v>31</v>
      </c>
      <c r="H3" s="27" t="s">
        <v>32</v>
      </c>
      <c r="I3" s="14">
        <v>49.0</v>
      </c>
      <c r="J3" s="15">
        <v>2692.307692307692</v>
      </c>
      <c r="K3" s="28">
        <f t="shared" si="1"/>
        <v>67.30769231</v>
      </c>
      <c r="L3" s="20" t="s">
        <v>25</v>
      </c>
      <c r="M3" s="29"/>
      <c r="N3" s="18">
        <f t="shared" si="2"/>
        <v>46220</v>
      </c>
      <c r="O3" s="14">
        <v>46230.0</v>
      </c>
      <c r="P3" s="19">
        <f>O3+48</f>
        <v>46278</v>
      </c>
      <c r="Q3" s="20" t="s">
        <v>33</v>
      </c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</row>
    <row r="4">
      <c r="A4" s="25" t="s">
        <v>18</v>
      </c>
      <c r="B4" s="25" t="s">
        <v>34</v>
      </c>
      <c r="C4" s="25" t="s">
        <v>35</v>
      </c>
      <c r="D4" s="25" t="s">
        <v>21</v>
      </c>
      <c r="E4" s="25" t="s">
        <v>36</v>
      </c>
      <c r="F4" s="25" t="s">
        <v>23</v>
      </c>
      <c r="G4" s="26" t="s">
        <v>24</v>
      </c>
      <c r="H4" s="27" t="s">
        <v>37</v>
      </c>
      <c r="I4" s="14">
        <v>24.0</v>
      </c>
      <c r="J4" s="15">
        <f>35000/13</f>
        <v>2692.307692</v>
      </c>
      <c r="K4" s="28">
        <f t="shared" si="1"/>
        <v>67.30769231</v>
      </c>
      <c r="L4" s="16" t="s">
        <v>25</v>
      </c>
      <c r="M4" s="32"/>
      <c r="N4" s="33">
        <f t="shared" si="2"/>
        <v>46220</v>
      </c>
      <c r="O4" s="14">
        <v>46230.0</v>
      </c>
      <c r="P4" s="14">
        <v>46275.0</v>
      </c>
      <c r="Q4" s="20" t="s">
        <v>33</v>
      </c>
      <c r="R4" s="21">
        <v>200000.0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</row>
    <row r="5">
      <c r="A5" s="10" t="s">
        <v>18</v>
      </c>
      <c r="B5" s="10" t="s">
        <v>38</v>
      </c>
      <c r="C5" s="10" t="s">
        <v>39</v>
      </c>
      <c r="D5" s="11" t="s">
        <v>40</v>
      </c>
      <c r="E5" s="11" t="s">
        <v>41</v>
      </c>
      <c r="F5" s="10" t="s">
        <v>42</v>
      </c>
      <c r="G5" s="34" t="s">
        <v>43</v>
      </c>
      <c r="H5" s="35" t="s">
        <v>44</v>
      </c>
      <c r="I5" s="14">
        <v>28.0</v>
      </c>
      <c r="J5" s="15">
        <v>18000.0</v>
      </c>
      <c r="K5" s="15">
        <f t="shared" si="1"/>
        <v>450</v>
      </c>
      <c r="L5" s="36" t="s">
        <v>45</v>
      </c>
      <c r="M5" s="37">
        <f>O5-20</f>
        <v>46213</v>
      </c>
      <c r="N5" s="17" t="s">
        <v>26</v>
      </c>
      <c r="O5" s="14">
        <v>46233.0</v>
      </c>
      <c r="P5" s="38">
        <f>O5+27</f>
        <v>46260</v>
      </c>
      <c r="Q5" s="20" t="s">
        <v>46</v>
      </c>
      <c r="R5" s="21">
        <v>101700.0</v>
      </c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</row>
    <row r="6">
      <c r="A6" s="40" t="s">
        <v>18</v>
      </c>
      <c r="B6" s="40" t="s">
        <v>47</v>
      </c>
      <c r="C6" s="40" t="s">
        <v>48</v>
      </c>
      <c r="D6" s="11" t="s">
        <v>49</v>
      </c>
      <c r="E6" s="11" t="s">
        <v>50</v>
      </c>
      <c r="F6" s="40" t="s">
        <v>23</v>
      </c>
      <c r="G6" s="41" t="s">
        <v>24</v>
      </c>
      <c r="H6" s="42"/>
      <c r="I6" s="43">
        <v>7.0</v>
      </c>
      <c r="J6" s="44">
        <v>6400.0</v>
      </c>
      <c r="K6" s="44">
        <f t="shared" si="1"/>
        <v>160</v>
      </c>
      <c r="L6" s="45" t="s">
        <v>25</v>
      </c>
      <c r="M6" s="46">
        <v>46213.0</v>
      </c>
      <c r="N6" s="47">
        <f>O6-10</f>
        <v>46223</v>
      </c>
      <c r="O6" s="14">
        <v>46233.0</v>
      </c>
      <c r="P6" s="19">
        <f>O6+6</f>
        <v>46239</v>
      </c>
      <c r="Q6" s="20" t="s">
        <v>27</v>
      </c>
      <c r="R6" s="21">
        <v>800000.0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3"/>
      <c r="BM6" s="23"/>
      <c r="BN6" s="23"/>
      <c r="BO6" s="23"/>
      <c r="BP6" s="23"/>
      <c r="BQ6" s="23"/>
      <c r="BR6" s="23"/>
      <c r="BS6" s="22"/>
      <c r="BT6" s="22"/>
      <c r="BU6" s="22"/>
      <c r="BV6" s="22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</row>
    <row r="7">
      <c r="A7" s="48" t="s">
        <v>18</v>
      </c>
      <c r="B7" s="49" t="s">
        <v>34</v>
      </c>
      <c r="C7" s="49" t="s">
        <v>34</v>
      </c>
      <c r="D7" s="49" t="s">
        <v>51</v>
      </c>
      <c r="E7" s="49" t="s">
        <v>52</v>
      </c>
      <c r="F7" s="48" t="s">
        <v>30</v>
      </c>
      <c r="G7" s="50" t="s">
        <v>53</v>
      </c>
      <c r="H7" s="51" t="s">
        <v>54</v>
      </c>
      <c r="I7" s="52">
        <v>1.0</v>
      </c>
      <c r="J7" s="53">
        <f>35000/13</f>
        <v>2692.307692</v>
      </c>
      <c r="K7" s="28">
        <f t="shared" si="1"/>
        <v>67.30769231</v>
      </c>
      <c r="L7" s="54" t="s">
        <v>25</v>
      </c>
      <c r="M7" s="32"/>
      <c r="N7" s="18">
        <v>46233.0</v>
      </c>
      <c r="O7" s="55">
        <v>46266.0</v>
      </c>
      <c r="P7" s="55">
        <v>46266.0</v>
      </c>
      <c r="Q7" s="54" t="s">
        <v>55</v>
      </c>
      <c r="R7" s="56">
        <v>1.0</v>
      </c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</row>
  </sheetData>
  <autoFilter ref="$A$1:$HJ$7">
    <sortState ref="A1:HJ7">
      <sortCondition ref="O1:O7"/>
    </sortState>
  </autoFilter>
  <drawing r:id="rId2"/>
  <legacyDrawing r:id="rId3"/>
</worksheet>
</file>